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111\Desktop\школа\2024-2025 УЧ ГОД\январь\на food\"/>
    </mc:Choice>
  </mc:AlternateContent>
  <bookViews>
    <workbookView xWindow="0" yWindow="0" windowWidth="23040" windowHeight="8904"/>
  </bookViews>
  <sheets>
    <sheet name="Лист1" sheetId="1" r:id="rId1"/>
  </sheets>
  <externalReferences>
    <externalReference r:id="rId2"/>
  </externalReferences>
  <calcPr calcId="162913"/>
</workbook>
</file>

<file path=xl/calcChain.xml><?xml version="1.0" encoding="utf-8"?>
<calcChain xmlns="http://schemas.openxmlformats.org/spreadsheetml/2006/main">
  <c r="E102" i="1" l="1"/>
  <c r="E124" i="1" l="1"/>
  <c r="F124" i="1"/>
  <c r="G124" i="1"/>
  <c r="H124" i="1"/>
  <c r="I124" i="1"/>
  <c r="J124" i="1"/>
  <c r="K124" i="1"/>
  <c r="K161" i="1"/>
  <c r="E161" i="1"/>
  <c r="F161" i="1"/>
  <c r="G161" i="1"/>
  <c r="H161" i="1"/>
  <c r="I161" i="1"/>
  <c r="J161" i="1"/>
  <c r="K142" i="1"/>
  <c r="E142" i="1"/>
  <c r="F142" i="1"/>
  <c r="G142" i="1"/>
  <c r="H142" i="1"/>
  <c r="I142" i="1"/>
  <c r="J142" i="1"/>
  <c r="K123" i="1"/>
  <c r="E123" i="1"/>
  <c r="F123" i="1"/>
  <c r="G123" i="1"/>
  <c r="H123" i="1"/>
  <c r="I123" i="1"/>
  <c r="J123" i="1"/>
  <c r="K101" i="1"/>
  <c r="K102" i="1"/>
  <c r="K103" i="1"/>
  <c r="K104" i="1"/>
  <c r="E101" i="1"/>
  <c r="F101" i="1"/>
  <c r="G101" i="1"/>
  <c r="H101" i="1"/>
  <c r="I101" i="1"/>
  <c r="J101" i="1"/>
  <c r="F102" i="1"/>
  <c r="G102" i="1"/>
  <c r="H102" i="1"/>
  <c r="I102" i="1"/>
  <c r="J102" i="1"/>
  <c r="E103" i="1"/>
  <c r="F103" i="1"/>
  <c r="G103" i="1"/>
  <c r="H103" i="1"/>
  <c r="I103" i="1"/>
  <c r="J103" i="1"/>
  <c r="E104" i="1"/>
  <c r="F104" i="1"/>
  <c r="G104" i="1"/>
  <c r="H104" i="1"/>
  <c r="I104" i="1"/>
  <c r="J104" i="1"/>
  <c r="J65" i="1"/>
  <c r="K47" i="1"/>
  <c r="E47" i="1"/>
  <c r="G47" i="1"/>
  <c r="H47" i="1"/>
  <c r="I47" i="1"/>
  <c r="J47" i="1"/>
  <c r="K28" i="1"/>
  <c r="E28" i="1"/>
  <c r="F28" i="1"/>
  <c r="G28" i="1"/>
  <c r="H28" i="1"/>
  <c r="I28" i="1"/>
  <c r="J28" i="1"/>
  <c r="K9" i="1"/>
  <c r="E9" i="1"/>
  <c r="F9" i="1"/>
  <c r="G9" i="1"/>
  <c r="H9" i="1"/>
  <c r="I9" i="1"/>
  <c r="J9" i="1"/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J195" i="1" s="1"/>
  <c r="I184" i="1"/>
  <c r="H184" i="1"/>
  <c r="H195" i="1" s="1"/>
  <c r="G184" i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J165" i="1"/>
  <c r="J176" i="1" s="1"/>
  <c r="I165" i="1"/>
  <c r="H165" i="1"/>
  <c r="G165" i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J146" i="1"/>
  <c r="J157" i="1" s="1"/>
  <c r="I146" i="1"/>
  <c r="H146" i="1"/>
  <c r="H157" i="1" s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J138" i="1" s="1"/>
  <c r="I127" i="1"/>
  <c r="H127" i="1"/>
  <c r="G127" i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J108" i="1"/>
  <c r="J119" i="1" s="1"/>
  <c r="I108" i="1"/>
  <c r="I119" i="1" s="1"/>
  <c r="H108" i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J32" i="1"/>
  <c r="J43" i="1" s="1"/>
  <c r="I32" i="1"/>
  <c r="H32" i="1"/>
  <c r="G32" i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J24" i="1" s="1"/>
  <c r="I13" i="1"/>
  <c r="I24" i="1" s="1"/>
  <c r="H13" i="1"/>
  <c r="G13" i="1"/>
  <c r="F13" i="1"/>
  <c r="F24" i="1" s="1"/>
  <c r="L195" i="1" l="1"/>
  <c r="I157" i="1"/>
  <c r="F100" i="1"/>
  <c r="I81" i="1"/>
  <c r="H81" i="1"/>
  <c r="H176" i="1"/>
  <c r="I100" i="1"/>
  <c r="G195" i="1"/>
  <c r="L176" i="1"/>
  <c r="L157" i="1"/>
  <c r="L138" i="1"/>
  <c r="L119" i="1"/>
  <c r="L100" i="1"/>
  <c r="L81" i="1"/>
  <c r="L62" i="1"/>
  <c r="L43" i="1"/>
  <c r="L24" i="1"/>
  <c r="I195" i="1"/>
  <c r="G176" i="1"/>
  <c r="I176" i="1"/>
  <c r="F157" i="1"/>
  <c r="G157" i="1"/>
  <c r="H138" i="1"/>
  <c r="I138" i="1"/>
  <c r="G138" i="1"/>
  <c r="H119" i="1"/>
  <c r="H100" i="1"/>
  <c r="G100" i="1"/>
  <c r="J100" i="1"/>
  <c r="G81" i="1"/>
  <c r="J81" i="1"/>
  <c r="J62" i="1"/>
  <c r="H62" i="1"/>
  <c r="G62" i="1"/>
  <c r="I62" i="1"/>
  <c r="I43" i="1"/>
  <c r="G43" i="1"/>
  <c r="H43" i="1"/>
  <c r="G24" i="1"/>
  <c r="H24" i="1"/>
  <c r="F196" i="1" l="1"/>
  <c r="J196" i="1"/>
  <c r="L196" i="1"/>
  <c r="I196" i="1"/>
  <c r="G196" i="1"/>
  <c r="H196" i="1"/>
</calcChain>
</file>

<file path=xl/sharedStrings.xml><?xml version="1.0" encoding="utf-8"?>
<sst xmlns="http://schemas.openxmlformats.org/spreadsheetml/2006/main" count="264" uniqueCount="95">
  <si>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</si>
  <si>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</si>
  <si>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</si>
  <si>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</si>
  <si>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</si>
  <si>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</si>
  <si>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</si>
  <si>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</si>
  <si>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</si>
  <si>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</si>
  <si>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</si>
  <si>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</si>
  <si>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</si>
  <si>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</si>
  <si>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</si>
  <si>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</si>
  <si>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</si>
  <si>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</si>
  <si>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</si>
  <si>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</si>
  <si>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</si>
  <si>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</si>
  <si>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</si>
  <si>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</si>
  <si>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</si>
  <si>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</si>
  <si>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</si>
  <si>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</si>
  <si>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</si>
  <si>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</si>
  <si>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</si>
  <si>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</si>
  <si>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</si>
  <si>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</si>
  <si>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</si>
  <si>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</si>
  <si>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</si>
  <si>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</si>
  <si>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</si>
  <si>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54-1з</t>
  </si>
  <si>
    <t>Пром.</t>
  </si>
  <si>
    <t>Курица тушеная с морковью</t>
  </si>
  <si>
    <t>Пром</t>
  </si>
  <si>
    <t>54-4г</t>
  </si>
  <si>
    <t>Макароны отварные с овощами</t>
  </si>
  <si>
    <t>54-2г</t>
  </si>
  <si>
    <t>54-25м</t>
  </si>
  <si>
    <t>Сыр твердых сортов в нарезке</t>
  </si>
  <si>
    <t xml:space="preserve">Запеканка из творога </t>
  </si>
  <si>
    <t>54-1т СБР 2020</t>
  </si>
  <si>
    <t>Молоко сгущеное</t>
  </si>
  <si>
    <t>Какао с молоком</t>
  </si>
  <si>
    <t>54-21гн</t>
  </si>
  <si>
    <t>яблоко</t>
  </si>
  <si>
    <t>Морковь отварная дольками</t>
  </si>
  <si>
    <t>54-27з</t>
  </si>
  <si>
    <t>Каша гречневая рассыпчатая</t>
  </si>
  <si>
    <t>Компот из свежих яблок</t>
  </si>
  <si>
    <t>54-32хн</t>
  </si>
  <si>
    <t>Каша Дружба</t>
  </si>
  <si>
    <t>54-16 СБР2020</t>
  </si>
  <si>
    <t>Картофельное пюре</t>
  </si>
  <si>
    <t>Шницель из курицы</t>
  </si>
  <si>
    <t>Чай с лимоном и сахаром</t>
  </si>
  <si>
    <t>54-11г</t>
  </si>
  <si>
    <t>54-24м</t>
  </si>
  <si>
    <t>54-3гн</t>
  </si>
  <si>
    <t>Каша жидкая молочная рисовая</t>
  </si>
  <si>
    <t>54-25.1К</t>
  </si>
  <si>
    <t>Каша перловая рассыпчатая</t>
  </si>
  <si>
    <t>Компот из смеси сухофруктов</t>
  </si>
  <si>
    <t>54-5г</t>
  </si>
  <si>
    <t>54-1хн</t>
  </si>
  <si>
    <t>Салат из моркови и яблок1</t>
  </si>
  <si>
    <t>54-11з</t>
  </si>
  <si>
    <t>Макароны отварные</t>
  </si>
  <si>
    <t>Рыба тушеная в томате с овощами (горбуша)</t>
  </si>
  <si>
    <t>54-1г</t>
  </si>
  <si>
    <t>54-11р</t>
  </si>
  <si>
    <t>54-27З</t>
  </si>
  <si>
    <t>Жаркое по домашнему</t>
  </si>
  <si>
    <t>Чай с сахаром</t>
  </si>
  <si>
    <t>54-9М</t>
  </si>
  <si>
    <t>54-2гн</t>
  </si>
  <si>
    <t>Салат из белокочанной капусты с морковью</t>
  </si>
  <si>
    <t>54-8з</t>
  </si>
  <si>
    <t>Хлеб пшеничный</t>
  </si>
  <si>
    <t>Котлета из говядины</t>
  </si>
  <si>
    <t>54-4 м</t>
  </si>
  <si>
    <t>Котлета из курицы</t>
  </si>
  <si>
    <t>54-5м</t>
  </si>
  <si>
    <t xml:space="preserve">яблоко </t>
  </si>
  <si>
    <t>МБОУ "Покровский лицей"</t>
  </si>
  <si>
    <t>Ершова Н.М.</t>
  </si>
  <si>
    <t>Директор МБОУ "Покровский лицей"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</si>
</sst>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0" borderId="2" xfId="0" applyBorder="1" applyProtection="1">
      <protection locked="0"/>
    </xf>
    <xf numFmtId="0" fontId="2" fillId="0" borderId="0" xfId="0" applyFont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7;&#1080;&#1090;&#1072;&#1085;&#1080;&#1077;%202023-2024%20&#1075;/&#1084;&#1077;&#1085;&#1102;%2001.09.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ед"/>
      <sheetName val="завтрак"/>
    </sheetNames>
    <sheetDataSet>
      <sheetData sheetId="0" refreshError="1"/>
      <sheetData sheetId="1" refreshError="1">
        <row r="5">
          <cell r="A5" t="str">
            <v>54-1з</v>
          </cell>
        </row>
        <row r="9">
          <cell r="A9" t="str">
            <v>Пром.</v>
          </cell>
          <cell r="B9" t="str">
            <v>Хлеб пшеничный</v>
          </cell>
          <cell r="C9">
            <v>45</v>
          </cell>
          <cell r="D9">
            <v>3.4</v>
          </cell>
          <cell r="E9">
            <v>0.4</v>
          </cell>
          <cell r="F9">
            <v>22.1</v>
          </cell>
          <cell r="G9">
            <v>105.5</v>
          </cell>
        </row>
        <row r="17">
          <cell r="A17" t="str">
            <v>Пром.</v>
          </cell>
          <cell r="B17" t="str">
            <v>Хлеб пшеничный</v>
          </cell>
          <cell r="C17">
            <v>45</v>
          </cell>
          <cell r="D17">
            <v>3.4</v>
          </cell>
          <cell r="E17">
            <v>0.4</v>
          </cell>
          <cell r="F17">
            <v>22.1</v>
          </cell>
          <cell r="G17">
            <v>105.5</v>
          </cell>
        </row>
        <row r="28">
          <cell r="A28" t="str">
            <v>Пром.</v>
          </cell>
          <cell r="B28" t="str">
            <v>Хлеб пшеничный</v>
          </cell>
          <cell r="D28">
            <v>3.4</v>
          </cell>
          <cell r="E28">
            <v>0.4</v>
          </cell>
          <cell r="F28">
            <v>22.1</v>
          </cell>
          <cell r="G28">
            <v>105.5</v>
          </cell>
        </row>
        <row r="37">
          <cell r="G37">
            <v>86</v>
          </cell>
        </row>
        <row r="53">
          <cell r="A53" t="str">
            <v xml:space="preserve">54-11м </v>
          </cell>
          <cell r="B53" t="str">
            <v>Плов из отварной говядины</v>
          </cell>
          <cell r="C53">
            <v>200</v>
          </cell>
          <cell r="D53">
            <v>15.3</v>
          </cell>
          <cell r="E53">
            <v>14.7</v>
          </cell>
          <cell r="F53">
            <v>38.6</v>
          </cell>
          <cell r="G53">
            <v>348.2</v>
          </cell>
        </row>
        <row r="54">
          <cell r="A54" t="str">
            <v>54-8з</v>
          </cell>
          <cell r="B54" t="str">
            <v>Салат из белокочанной капусты с морковью1</v>
          </cell>
          <cell r="C54">
            <v>60</v>
          </cell>
          <cell r="D54">
            <v>1</v>
          </cell>
          <cell r="E54">
            <v>6.1</v>
          </cell>
          <cell r="F54">
            <v>5.8</v>
          </cell>
          <cell r="G54">
            <v>81.5</v>
          </cell>
        </row>
        <row r="55">
          <cell r="A55" t="str">
            <v>54-2гн</v>
          </cell>
          <cell r="B55" t="str">
            <v>Чай с сахаром</v>
          </cell>
          <cell r="C55">
            <v>200</v>
          </cell>
          <cell r="D55">
            <v>0.2</v>
          </cell>
          <cell r="E55">
            <v>0</v>
          </cell>
          <cell r="F55">
            <v>6.4</v>
          </cell>
          <cell r="G55">
            <v>26.8</v>
          </cell>
        </row>
        <row r="56">
          <cell r="A56" t="str">
            <v>Пром.</v>
          </cell>
          <cell r="B56" t="str">
            <v>Хлеб пшеничный</v>
          </cell>
          <cell r="C56">
            <v>45</v>
          </cell>
          <cell r="D56">
            <v>3.4</v>
          </cell>
          <cell r="E56">
            <v>0.4</v>
          </cell>
          <cell r="F56">
            <v>22.1</v>
          </cell>
          <cell r="G56">
            <v>105.5</v>
          </cell>
        </row>
        <row r="65">
          <cell r="A65" t="str">
            <v>Пром.</v>
          </cell>
          <cell r="B65" t="str">
            <v>Хлеб пшеничный</v>
          </cell>
          <cell r="C65">
            <v>45</v>
          </cell>
          <cell r="D65">
            <v>3.4</v>
          </cell>
          <cell r="E65">
            <v>0.4</v>
          </cell>
          <cell r="F65">
            <v>22.1</v>
          </cell>
          <cell r="G65">
            <v>105.5</v>
          </cell>
        </row>
        <row r="74">
          <cell r="A74" t="str">
            <v>Пром.</v>
          </cell>
          <cell r="B74" t="str">
            <v>Хлеб пшеничный</v>
          </cell>
          <cell r="C74">
            <v>45</v>
          </cell>
          <cell r="D74">
            <v>3.4</v>
          </cell>
          <cell r="E74">
            <v>0.4</v>
          </cell>
          <cell r="F74">
            <v>22.1</v>
          </cell>
          <cell r="G74">
            <v>105.5</v>
          </cell>
        </row>
        <row r="85">
          <cell r="A85" t="str">
            <v>Пром.</v>
          </cell>
          <cell r="B85" t="str">
            <v>Хлеб ржаной</v>
          </cell>
          <cell r="C85">
            <v>25</v>
          </cell>
          <cell r="D85">
            <v>1.7</v>
          </cell>
          <cell r="E85">
            <v>0.3</v>
          </cell>
          <cell r="F85">
            <v>8.4</v>
          </cell>
          <cell r="G85">
            <v>42.7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R3" sqref="R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6" t="s">
        <v>92</v>
      </c>
      <c r="D1" s="57"/>
      <c r="E1" s="57"/>
      <c r="F1" s="12" t="s">
        <v>16</v>
      </c>
      <c r="G1" s="2" t="s">
        <v>17</v>
      </c>
      <c r="H1" s="58" t="s">
        <v>94</v>
      </c>
      <c r="I1" s="58"/>
      <c r="J1" s="58"/>
      <c r="K1" s="58"/>
    </row>
    <row r="2" spans="1:12" ht="17.399999999999999" x14ac:dyDescent="0.25">
      <c r="A2" s="35" t="s">
        <v>6</v>
      </c>
      <c r="C2" s="2"/>
      <c r="G2" s="2" t="s">
        <v>18</v>
      </c>
      <c r="H2" s="58" t="s">
        <v>93</v>
      </c>
      <c r="I2" s="58"/>
      <c r="J2" s="58"/>
      <c r="K2" s="58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2025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1.2" thickBot="1" x14ac:dyDescent="0.3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44</v>
      </c>
      <c r="F6" s="40">
        <v>150</v>
      </c>
      <c r="G6" s="40">
        <v>4.7</v>
      </c>
      <c r="H6" s="40">
        <v>6.2</v>
      </c>
      <c r="I6" s="40">
        <v>26.5</v>
      </c>
      <c r="J6" s="40">
        <v>180.7</v>
      </c>
      <c r="K6" s="41" t="s">
        <v>45</v>
      </c>
      <c r="L6" s="40">
        <v>12.86</v>
      </c>
    </row>
    <row r="7" spans="1:12" ht="14.4" x14ac:dyDescent="0.3">
      <c r="A7" s="23"/>
      <c r="B7" s="15"/>
      <c r="C7" s="11"/>
      <c r="D7" s="6"/>
      <c r="E7" s="42" t="s">
        <v>41</v>
      </c>
      <c r="F7" s="43">
        <v>100</v>
      </c>
      <c r="G7" s="43">
        <v>14.1</v>
      </c>
      <c r="H7" s="43">
        <v>5.8</v>
      </c>
      <c r="I7" s="43">
        <v>4.4000000000000004</v>
      </c>
      <c r="J7" s="43">
        <v>126.4</v>
      </c>
      <c r="K7" s="44" t="s">
        <v>46</v>
      </c>
      <c r="L7" s="43">
        <v>39.31</v>
      </c>
    </row>
    <row r="8" spans="1:12" ht="14.4" x14ac:dyDescent="0.3">
      <c r="A8" s="23"/>
      <c r="B8" s="15"/>
      <c r="C8" s="11"/>
      <c r="D8" s="7" t="s">
        <v>22</v>
      </c>
      <c r="E8" s="42" t="s">
        <v>63</v>
      </c>
      <c r="F8" s="43">
        <v>200</v>
      </c>
      <c r="G8" s="43">
        <v>0.2</v>
      </c>
      <c r="H8" s="43">
        <v>0.1</v>
      </c>
      <c r="I8" s="43">
        <v>6.6</v>
      </c>
      <c r="J8" s="43">
        <v>27.9</v>
      </c>
      <c r="K8" s="44" t="s">
        <v>66</v>
      </c>
      <c r="L8" s="43">
        <v>2.35</v>
      </c>
    </row>
    <row r="9" spans="1:12" ht="14.4" x14ac:dyDescent="0.3">
      <c r="A9" s="23"/>
      <c r="B9" s="15"/>
      <c r="C9" s="11"/>
      <c r="D9" s="7" t="s">
        <v>23</v>
      </c>
      <c r="E9" s="42" t="str">
        <f>[1]завтрак!B9</f>
        <v>Хлеб пшеничный</v>
      </c>
      <c r="F9" s="43">
        <f>[1]завтрак!C9</f>
        <v>45</v>
      </c>
      <c r="G9" s="43">
        <f>[1]завтрак!D9</f>
        <v>3.4</v>
      </c>
      <c r="H9" s="43">
        <f>[1]завтрак!E9</f>
        <v>0.4</v>
      </c>
      <c r="I9" s="43">
        <f>[1]завтрак!F9</f>
        <v>22.1</v>
      </c>
      <c r="J9" s="43">
        <f>[1]завтрак!G9</f>
        <v>105.5</v>
      </c>
      <c r="K9" s="44" t="str">
        <f>[1]завтрак!$A$9</f>
        <v>Пром.</v>
      </c>
      <c r="L9" s="43">
        <v>2.7</v>
      </c>
    </row>
    <row r="10" spans="1:12" ht="14.4" x14ac:dyDescent="0.3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 x14ac:dyDescent="0.3">
      <c r="A11" s="23"/>
      <c r="B11" s="15"/>
      <c r="C11" s="11"/>
      <c r="D11" s="6"/>
      <c r="E11" s="42" t="s">
        <v>47</v>
      </c>
      <c r="F11" s="43">
        <v>30</v>
      </c>
      <c r="G11" s="43">
        <v>7</v>
      </c>
      <c r="H11" s="43">
        <v>8.9</v>
      </c>
      <c r="I11" s="43">
        <v>0</v>
      </c>
      <c r="J11" s="43">
        <v>107.5</v>
      </c>
      <c r="K11" s="44" t="s">
        <v>39</v>
      </c>
      <c r="L11" s="43">
        <v>22.78</v>
      </c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525</v>
      </c>
      <c r="G13" s="19">
        <f t="shared" ref="G13:J13" si="0">SUM(G6:G12)</f>
        <v>29.4</v>
      </c>
      <c r="H13" s="19">
        <f t="shared" si="0"/>
        <v>21.4</v>
      </c>
      <c r="I13" s="19">
        <f t="shared" si="0"/>
        <v>59.6</v>
      </c>
      <c r="J13" s="19">
        <f t="shared" si="0"/>
        <v>548</v>
      </c>
      <c r="K13" s="25"/>
      <c r="L13" s="19">
        <f t="shared" ref="L13" si="1">SUM(L6:L12)</f>
        <v>80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4" x14ac:dyDescent="0.3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4.4" x14ac:dyDescent="0.3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4.4" x14ac:dyDescent="0.3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4" x14ac:dyDescent="0.3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4.4" x14ac:dyDescent="0.3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thickBot="1" x14ac:dyDescent="0.3">
      <c r="A24" s="29">
        <f>A6</f>
        <v>1</v>
      </c>
      <c r="B24" s="30">
        <f>B6</f>
        <v>1</v>
      </c>
      <c r="C24" s="53" t="s">
        <v>4</v>
      </c>
      <c r="D24" s="54"/>
      <c r="E24" s="31"/>
      <c r="F24" s="32">
        <f>F13+F23</f>
        <v>525</v>
      </c>
      <c r="G24" s="32">
        <f t="shared" ref="G24:J24" si="4">G13+G23</f>
        <v>29.4</v>
      </c>
      <c r="H24" s="32">
        <f t="shared" si="4"/>
        <v>21.4</v>
      </c>
      <c r="I24" s="32">
        <f t="shared" si="4"/>
        <v>59.6</v>
      </c>
      <c r="J24" s="32">
        <f t="shared" si="4"/>
        <v>548</v>
      </c>
      <c r="K24" s="32"/>
      <c r="L24" s="32">
        <f t="shared" ref="L24" si="5">L13+L23</f>
        <v>80</v>
      </c>
    </row>
    <row r="25" spans="1:12" ht="26.4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48</v>
      </c>
      <c r="F25" s="40">
        <v>150</v>
      </c>
      <c r="G25" s="40">
        <v>29.7</v>
      </c>
      <c r="H25" s="40">
        <v>10.7</v>
      </c>
      <c r="I25" s="40">
        <v>21.7</v>
      </c>
      <c r="J25" s="40">
        <v>301.2</v>
      </c>
      <c r="K25" s="41" t="s">
        <v>49</v>
      </c>
      <c r="L25" s="40">
        <v>55.74</v>
      </c>
    </row>
    <row r="26" spans="1:12" ht="14.4" x14ac:dyDescent="0.3">
      <c r="A26" s="14"/>
      <c r="B26" s="15"/>
      <c r="C26" s="11"/>
      <c r="D26" s="6"/>
      <c r="E26" s="42" t="s">
        <v>50</v>
      </c>
      <c r="F26" s="43">
        <v>25</v>
      </c>
      <c r="G26" s="43">
        <v>11</v>
      </c>
      <c r="H26" s="43">
        <v>0.5</v>
      </c>
      <c r="I26" s="43">
        <v>58</v>
      </c>
      <c r="J26" s="43">
        <v>67</v>
      </c>
      <c r="K26" s="44" t="s">
        <v>40</v>
      </c>
      <c r="L26" s="43">
        <v>8.24</v>
      </c>
    </row>
    <row r="27" spans="1:12" ht="14.4" x14ac:dyDescent="0.3">
      <c r="A27" s="14"/>
      <c r="B27" s="15"/>
      <c r="C27" s="11"/>
      <c r="D27" s="7" t="s">
        <v>22</v>
      </c>
      <c r="E27" s="42" t="s">
        <v>81</v>
      </c>
      <c r="F27" s="43">
        <v>200</v>
      </c>
      <c r="G27" s="43">
        <v>0.2</v>
      </c>
      <c r="H27" s="43">
        <v>0</v>
      </c>
      <c r="I27" s="43">
        <v>6.4</v>
      </c>
      <c r="J27" s="43">
        <v>26.8</v>
      </c>
      <c r="K27" s="44" t="s">
        <v>83</v>
      </c>
      <c r="L27" s="43">
        <v>1.59</v>
      </c>
    </row>
    <row r="28" spans="1:12" ht="14.4" x14ac:dyDescent="0.3">
      <c r="A28" s="14"/>
      <c r="B28" s="15"/>
      <c r="C28" s="11"/>
      <c r="D28" s="7" t="s">
        <v>23</v>
      </c>
      <c r="E28" s="42" t="str">
        <f>[1]завтрак!B17</f>
        <v>Хлеб пшеничный</v>
      </c>
      <c r="F28" s="43">
        <f>[1]завтрак!C17</f>
        <v>45</v>
      </c>
      <c r="G28" s="43">
        <f>[1]завтрак!D17</f>
        <v>3.4</v>
      </c>
      <c r="H28" s="43">
        <f>[1]завтрак!E17</f>
        <v>0.4</v>
      </c>
      <c r="I28" s="43">
        <f>[1]завтрак!F17</f>
        <v>22.1</v>
      </c>
      <c r="J28" s="43">
        <f>[1]завтрак!G17</f>
        <v>105.5</v>
      </c>
      <c r="K28" s="44" t="str">
        <f>[1]завтрак!A17</f>
        <v>Пром.</v>
      </c>
      <c r="L28" s="43">
        <v>2.7</v>
      </c>
    </row>
    <row r="29" spans="1:12" ht="14.4" x14ac:dyDescent="0.3">
      <c r="A29" s="14"/>
      <c r="B29" s="15"/>
      <c r="C29" s="11"/>
      <c r="D29" s="7" t="s">
        <v>24</v>
      </c>
      <c r="E29" s="42" t="s">
        <v>53</v>
      </c>
      <c r="F29" s="43">
        <v>100</v>
      </c>
      <c r="G29" s="43">
        <v>0.8</v>
      </c>
      <c r="H29" s="43">
        <v>0.2</v>
      </c>
      <c r="I29" s="43">
        <v>7.5</v>
      </c>
      <c r="J29" s="43">
        <v>35</v>
      </c>
      <c r="K29" s="44" t="s">
        <v>40</v>
      </c>
      <c r="L29" s="43">
        <v>13.5</v>
      </c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520</v>
      </c>
      <c r="G32" s="19">
        <f t="shared" ref="G32" si="6">SUM(G25:G31)</f>
        <v>45.1</v>
      </c>
      <c r="H32" s="19">
        <f t="shared" ref="H32" si="7">SUM(H25:H31)</f>
        <v>11.799999999999999</v>
      </c>
      <c r="I32" s="19">
        <f t="shared" ref="I32" si="8">SUM(I25:I31)</f>
        <v>115.70000000000002</v>
      </c>
      <c r="J32" s="19">
        <f t="shared" ref="J32:L32" si="9">SUM(J25:J31)</f>
        <v>535.5</v>
      </c>
      <c r="K32" s="25"/>
      <c r="L32" s="19">
        <f t="shared" si="9"/>
        <v>81.77000000000001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 x14ac:dyDescent="0.3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4.4" x14ac:dyDescent="0.3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4.4" x14ac:dyDescent="0.3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4" x14ac:dyDescent="0.3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4.4" x14ac:dyDescent="0.3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4" x14ac:dyDescent="0.3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53" t="s">
        <v>4</v>
      </c>
      <c r="D43" s="54"/>
      <c r="E43" s="31"/>
      <c r="F43" s="32">
        <f>F32+F42</f>
        <v>520</v>
      </c>
      <c r="G43" s="32">
        <f t="shared" ref="G43" si="14">G32+G42</f>
        <v>45.1</v>
      </c>
      <c r="H43" s="32">
        <f t="shared" ref="H43" si="15">H32+H42</f>
        <v>11.799999999999999</v>
      </c>
      <c r="I43" s="32">
        <f t="shared" ref="I43" si="16">I32+I42</f>
        <v>115.70000000000002</v>
      </c>
      <c r="J43" s="32">
        <f t="shared" ref="J43:L43" si="17">J32+J42</f>
        <v>535.5</v>
      </c>
      <c r="K43" s="32"/>
      <c r="L43" s="32">
        <f t="shared" si="17"/>
        <v>81.77000000000001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56</v>
      </c>
      <c r="F44" s="40">
        <v>150</v>
      </c>
      <c r="G44" s="40">
        <v>8.1999999999999993</v>
      </c>
      <c r="H44" s="40">
        <v>6.3</v>
      </c>
      <c r="I44" s="40">
        <v>35.9</v>
      </c>
      <c r="J44" s="40">
        <v>233.7</v>
      </c>
      <c r="K44" s="41" t="s">
        <v>43</v>
      </c>
      <c r="L44" s="40">
        <v>9.7100000000000009</v>
      </c>
    </row>
    <row r="45" spans="1:12" ht="14.4" x14ac:dyDescent="0.3">
      <c r="A45" s="23"/>
      <c r="B45" s="15"/>
      <c r="C45" s="11"/>
      <c r="D45" s="51" t="s">
        <v>26</v>
      </c>
      <c r="E45" s="42" t="s">
        <v>54</v>
      </c>
      <c r="F45" s="43">
        <v>60</v>
      </c>
      <c r="G45" s="43">
        <v>0.8</v>
      </c>
      <c r="H45" s="43">
        <v>2</v>
      </c>
      <c r="I45" s="43">
        <v>4.0999999999999996</v>
      </c>
      <c r="J45" s="43">
        <v>37.6</v>
      </c>
      <c r="K45" s="44" t="s">
        <v>55</v>
      </c>
      <c r="L45" s="43">
        <v>4.66</v>
      </c>
    </row>
    <row r="46" spans="1:12" ht="14.4" x14ac:dyDescent="0.3">
      <c r="A46" s="23"/>
      <c r="B46" s="15"/>
      <c r="C46" s="11"/>
      <c r="D46" s="7" t="s">
        <v>22</v>
      </c>
      <c r="E46" s="42" t="s">
        <v>57</v>
      </c>
      <c r="F46" s="43">
        <v>200</v>
      </c>
      <c r="G46" s="43">
        <v>0.2</v>
      </c>
      <c r="H46" s="43">
        <v>0.1</v>
      </c>
      <c r="I46" s="43">
        <v>9.9</v>
      </c>
      <c r="J46" s="43">
        <v>41.6</v>
      </c>
      <c r="K46" s="44" t="s">
        <v>58</v>
      </c>
      <c r="L46" s="43">
        <v>6.79</v>
      </c>
    </row>
    <row r="47" spans="1:12" ht="14.4" x14ac:dyDescent="0.3">
      <c r="A47" s="23"/>
      <c r="B47" s="15"/>
      <c r="C47" s="11"/>
      <c r="D47" s="7" t="s">
        <v>23</v>
      </c>
      <c r="E47" s="42" t="str">
        <f>[1]завтрак!B28</f>
        <v>Хлеб пшеничный</v>
      </c>
      <c r="F47" s="43">
        <v>30</v>
      </c>
      <c r="G47" s="43">
        <f>[1]завтрак!D28</f>
        <v>3.4</v>
      </c>
      <c r="H47" s="43">
        <f>[1]завтрак!E28</f>
        <v>0.4</v>
      </c>
      <c r="I47" s="43">
        <f>[1]завтрак!F28</f>
        <v>22.1</v>
      </c>
      <c r="J47" s="43">
        <f>[1]завтрак!G28</f>
        <v>105.5</v>
      </c>
      <c r="K47" s="44" t="str">
        <f>[1]завтрак!$A$28</f>
        <v>Пром.</v>
      </c>
      <c r="L47" s="43">
        <v>1.8</v>
      </c>
    </row>
    <row r="48" spans="1:12" ht="14.4" x14ac:dyDescent="0.3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/>
      <c r="E49" s="42" t="s">
        <v>87</v>
      </c>
      <c r="F49" s="43">
        <v>90</v>
      </c>
      <c r="G49" s="43">
        <v>13.7</v>
      </c>
      <c r="H49" s="43">
        <v>13</v>
      </c>
      <c r="I49" s="43">
        <v>12.3</v>
      </c>
      <c r="J49" s="43">
        <v>221.4</v>
      </c>
      <c r="K49" s="44" t="s">
        <v>88</v>
      </c>
      <c r="L49" s="43">
        <v>46.11</v>
      </c>
    </row>
    <row r="50" spans="1:12" ht="14.4" x14ac:dyDescent="0.3">
      <c r="A50" s="23"/>
      <c r="B50" s="15"/>
      <c r="C50" s="11"/>
      <c r="D50" s="6"/>
      <c r="E50" s="52"/>
      <c r="F50" s="52"/>
      <c r="G50" s="52"/>
      <c r="H50" s="52"/>
      <c r="I50" s="52"/>
      <c r="J50" s="52"/>
      <c r="K50" s="52"/>
      <c r="L50" s="52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SUM(F44:F49)</f>
        <v>530</v>
      </c>
      <c r="G51" s="19">
        <f>SUM(G44:G49)</f>
        <v>26.299999999999997</v>
      </c>
      <c r="H51" s="19">
        <f>SUM(H44:H49)</f>
        <v>21.8</v>
      </c>
      <c r="I51" s="19">
        <f>SUM(I44:I49)</f>
        <v>84.3</v>
      </c>
      <c r="J51" s="19">
        <f>SUM(J44:J49)</f>
        <v>639.80000000000007</v>
      </c>
      <c r="K51" s="25"/>
      <c r="L51" s="19">
        <f>SUM(L44:L49)</f>
        <v>69.069999999999993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 x14ac:dyDescent="0.3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4.4" x14ac:dyDescent="0.3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4.4" x14ac:dyDescent="0.3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4" x14ac:dyDescent="0.3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4.4" x14ac:dyDescent="0.3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4" x14ac:dyDescent="0.3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18">SUM(G52:G60)</f>
        <v>0</v>
      </c>
      <c r="H61" s="19">
        <f t="shared" ref="H61" si="19">SUM(H52:H60)</f>
        <v>0</v>
      </c>
      <c r="I61" s="19">
        <f t="shared" ref="I61" si="20">SUM(I52:I60)</f>
        <v>0</v>
      </c>
      <c r="J61" s="19">
        <f t="shared" ref="J61:L61" si="21">SUM(J52:J60)</f>
        <v>0</v>
      </c>
      <c r="K61" s="25"/>
      <c r="L61" s="19">
        <f t="shared" si="21"/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53" t="s">
        <v>4</v>
      </c>
      <c r="D62" s="54"/>
      <c r="E62" s="31"/>
      <c r="F62" s="32">
        <f>F51+F61</f>
        <v>530</v>
      </c>
      <c r="G62" s="32">
        <f t="shared" ref="G62" si="22">G51+G61</f>
        <v>26.299999999999997</v>
      </c>
      <c r="H62" s="32">
        <f t="shared" ref="H62" si="23">H51+H61</f>
        <v>21.8</v>
      </c>
      <c r="I62" s="32">
        <f t="shared" ref="I62" si="24">I51+I61</f>
        <v>84.3</v>
      </c>
      <c r="J62" s="32">
        <f t="shared" ref="J62:L62" si="25">J51+J61</f>
        <v>639.80000000000007</v>
      </c>
      <c r="K62" s="32"/>
      <c r="L62" s="32">
        <f t="shared" si="25"/>
        <v>69.069999999999993</v>
      </c>
    </row>
    <row r="63" spans="1:12" ht="26.4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59</v>
      </c>
      <c r="F63" s="40">
        <v>200</v>
      </c>
      <c r="G63" s="40">
        <v>5</v>
      </c>
      <c r="H63" s="40">
        <v>5.8</v>
      </c>
      <c r="I63" s="40">
        <v>24.1</v>
      </c>
      <c r="J63" s="40">
        <v>168.9</v>
      </c>
      <c r="K63" s="41" t="s">
        <v>60</v>
      </c>
      <c r="L63" s="40">
        <v>15.63</v>
      </c>
    </row>
    <row r="64" spans="1:12" ht="14.4" x14ac:dyDescent="0.3">
      <c r="A64" s="23"/>
      <c r="B64" s="15"/>
      <c r="C64" s="11"/>
      <c r="D64" s="6"/>
      <c r="E64" s="42" t="s">
        <v>47</v>
      </c>
      <c r="F64" s="43">
        <v>30</v>
      </c>
      <c r="G64" s="43">
        <v>7</v>
      </c>
      <c r="H64" s="43">
        <v>8.9</v>
      </c>
      <c r="I64" s="43">
        <v>0</v>
      </c>
      <c r="J64" s="43">
        <v>107.5</v>
      </c>
      <c r="K64" s="44" t="s">
        <v>39</v>
      </c>
      <c r="L64" s="43">
        <v>22.78</v>
      </c>
    </row>
    <row r="65" spans="1:12" ht="14.4" x14ac:dyDescent="0.3">
      <c r="A65" s="23"/>
      <c r="B65" s="15"/>
      <c r="C65" s="11"/>
      <c r="D65" s="7" t="s">
        <v>22</v>
      </c>
      <c r="E65" s="42" t="s">
        <v>51</v>
      </c>
      <c r="F65" s="43">
        <v>200</v>
      </c>
      <c r="G65" s="43">
        <v>4.7</v>
      </c>
      <c r="H65" s="43">
        <v>3.5</v>
      </c>
      <c r="I65" s="43">
        <v>12.5</v>
      </c>
      <c r="J65" s="43">
        <f>[1]завтрак!G37</f>
        <v>86</v>
      </c>
      <c r="K65" s="44" t="s">
        <v>52</v>
      </c>
      <c r="L65" s="43">
        <v>15.68</v>
      </c>
    </row>
    <row r="66" spans="1:12" ht="14.4" x14ac:dyDescent="0.3">
      <c r="A66" s="23"/>
      <c r="B66" s="15"/>
      <c r="C66" s="11"/>
      <c r="D66" s="7" t="s">
        <v>23</v>
      </c>
      <c r="E66" s="42" t="s">
        <v>86</v>
      </c>
      <c r="F66" s="43">
        <v>60</v>
      </c>
      <c r="G66" s="43">
        <v>4.5999999999999996</v>
      </c>
      <c r="H66" s="43">
        <v>0.5</v>
      </c>
      <c r="I66" s="43">
        <v>29.5</v>
      </c>
      <c r="J66" s="43">
        <v>140.6</v>
      </c>
      <c r="K66" s="44" t="s">
        <v>40</v>
      </c>
      <c r="L66" s="43">
        <v>3.6</v>
      </c>
    </row>
    <row r="67" spans="1:12" ht="14.4" x14ac:dyDescent="0.3">
      <c r="A67" s="23"/>
      <c r="B67" s="15"/>
      <c r="C67" s="11"/>
      <c r="D67" s="7" t="s">
        <v>24</v>
      </c>
      <c r="E67" s="42" t="s">
        <v>91</v>
      </c>
      <c r="F67" s="43">
        <v>100</v>
      </c>
      <c r="G67" s="43">
        <v>0.8</v>
      </c>
      <c r="H67" s="43">
        <v>0.2</v>
      </c>
      <c r="I67" s="43">
        <v>7.5</v>
      </c>
      <c r="J67" s="43">
        <v>35</v>
      </c>
      <c r="K67" s="44" t="s">
        <v>40</v>
      </c>
      <c r="L67" s="43">
        <v>13.5</v>
      </c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590</v>
      </c>
      <c r="G70" s="19">
        <f t="shared" ref="G70" si="26">SUM(G63:G69)</f>
        <v>22.099999999999998</v>
      </c>
      <c r="H70" s="19">
        <f t="shared" ref="H70" si="27">SUM(H63:H69)</f>
        <v>18.899999999999999</v>
      </c>
      <c r="I70" s="19">
        <f t="shared" ref="I70" si="28">SUM(I63:I69)</f>
        <v>73.599999999999994</v>
      </c>
      <c r="J70" s="19">
        <f t="shared" ref="J70:L70" si="29">SUM(J63:J69)</f>
        <v>538</v>
      </c>
      <c r="K70" s="25"/>
      <c r="L70" s="19">
        <f t="shared" si="29"/>
        <v>71.19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 x14ac:dyDescent="0.3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4.4" x14ac:dyDescent="0.3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4.4" x14ac:dyDescent="0.3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4" x14ac:dyDescent="0.3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4.4" x14ac:dyDescent="0.3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4" x14ac:dyDescent="0.3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0">SUM(G71:G79)</f>
        <v>0</v>
      </c>
      <c r="H80" s="19">
        <f t="shared" ref="H80" si="31">SUM(H71:H79)</f>
        <v>0</v>
      </c>
      <c r="I80" s="19">
        <f t="shared" ref="I80" si="32">SUM(I71:I79)</f>
        <v>0</v>
      </c>
      <c r="J80" s="19">
        <f t="shared" ref="J80:L80" si="33">SUM(J71:J79)</f>
        <v>0</v>
      </c>
      <c r="K80" s="25"/>
      <c r="L80" s="19">
        <f t="shared" si="33"/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53" t="s">
        <v>4</v>
      </c>
      <c r="D81" s="54"/>
      <c r="E81" s="31"/>
      <c r="F81" s="32">
        <f>F70+F80</f>
        <v>590</v>
      </c>
      <c r="G81" s="32">
        <f t="shared" ref="G81" si="34">G70+G80</f>
        <v>22.099999999999998</v>
      </c>
      <c r="H81" s="32">
        <f t="shared" ref="H81" si="35">H70+H80</f>
        <v>18.899999999999999</v>
      </c>
      <c r="I81" s="32">
        <f t="shared" ref="I81" si="36">I70+I80</f>
        <v>73.599999999999994</v>
      </c>
      <c r="J81" s="32">
        <f t="shared" ref="J81:L81" si="37">J70+J80</f>
        <v>538</v>
      </c>
      <c r="K81" s="32"/>
      <c r="L81" s="32">
        <f t="shared" si="37"/>
        <v>71.19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61</v>
      </c>
      <c r="F82" s="40">
        <v>150</v>
      </c>
      <c r="G82" s="40">
        <v>3.1</v>
      </c>
      <c r="H82" s="40">
        <v>5.3</v>
      </c>
      <c r="I82" s="40">
        <v>19.8</v>
      </c>
      <c r="J82" s="40">
        <v>149.1</v>
      </c>
      <c r="K82" s="41" t="s">
        <v>64</v>
      </c>
      <c r="L82" s="40">
        <v>17.760000000000002</v>
      </c>
    </row>
    <row r="83" spans="1:12" ht="14.4" x14ac:dyDescent="0.3">
      <c r="A83" s="23"/>
      <c r="B83" s="15"/>
      <c r="C83" s="11"/>
      <c r="D83" s="6"/>
      <c r="E83" s="42" t="s">
        <v>62</v>
      </c>
      <c r="F83" s="43">
        <v>90</v>
      </c>
      <c r="G83" s="43">
        <v>17.2</v>
      </c>
      <c r="H83" s="43">
        <v>3.9</v>
      </c>
      <c r="I83" s="43">
        <v>12</v>
      </c>
      <c r="J83" s="43">
        <v>151.80000000000001</v>
      </c>
      <c r="K83" s="44" t="s">
        <v>65</v>
      </c>
      <c r="L83" s="43">
        <v>43.72</v>
      </c>
    </row>
    <row r="84" spans="1:12" ht="14.4" x14ac:dyDescent="0.3">
      <c r="A84" s="23"/>
      <c r="B84" s="15"/>
      <c r="C84" s="11"/>
      <c r="D84" s="7" t="s">
        <v>22</v>
      </c>
      <c r="E84" s="42" t="s">
        <v>63</v>
      </c>
      <c r="F84" s="43">
        <v>200</v>
      </c>
      <c r="G84" s="43">
        <v>0.2</v>
      </c>
      <c r="H84" s="43">
        <v>0.1</v>
      </c>
      <c r="I84" s="43">
        <v>6.6</v>
      </c>
      <c r="J84" s="43">
        <v>27.9</v>
      </c>
      <c r="K84" s="44" t="s">
        <v>66</v>
      </c>
      <c r="L84" s="43">
        <v>2.35</v>
      </c>
    </row>
    <row r="85" spans="1:12" ht="14.4" x14ac:dyDescent="0.3">
      <c r="A85" s="23"/>
      <c r="B85" s="15"/>
      <c r="C85" s="11"/>
      <c r="D85" s="7" t="s">
        <v>23</v>
      </c>
      <c r="E85" s="42" t="s">
        <v>86</v>
      </c>
      <c r="F85" s="43">
        <v>60</v>
      </c>
      <c r="G85" s="43">
        <v>4.5999999999999996</v>
      </c>
      <c r="H85" s="43">
        <v>0.5</v>
      </c>
      <c r="I85" s="43">
        <v>29.5</v>
      </c>
      <c r="J85" s="43">
        <v>140.6</v>
      </c>
      <c r="K85" s="44" t="s">
        <v>40</v>
      </c>
      <c r="L85" s="43">
        <v>3.6</v>
      </c>
    </row>
    <row r="86" spans="1:12" ht="14.4" x14ac:dyDescent="0.3">
      <c r="A86" s="23"/>
      <c r="B86" s="15"/>
      <c r="C86" s="11"/>
      <c r="D86" s="7" t="s">
        <v>24</v>
      </c>
      <c r="E86" s="42" t="s">
        <v>91</v>
      </c>
      <c r="F86" s="43">
        <v>100</v>
      </c>
      <c r="G86" s="43">
        <v>0.8</v>
      </c>
      <c r="H86" s="43">
        <v>0.2</v>
      </c>
      <c r="I86" s="43">
        <v>7.5</v>
      </c>
      <c r="J86" s="43">
        <v>35</v>
      </c>
      <c r="K86" s="44" t="s">
        <v>40</v>
      </c>
      <c r="L86" s="43">
        <v>13.5</v>
      </c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600</v>
      </c>
      <c r="G89" s="19">
        <f t="shared" ref="G89" si="38">SUM(G82:G88)</f>
        <v>25.900000000000002</v>
      </c>
      <c r="H89" s="19">
        <f t="shared" ref="H89" si="39">SUM(H82:H88)</f>
        <v>9.9999999999999982</v>
      </c>
      <c r="I89" s="19">
        <f t="shared" ref="I89" si="40">SUM(I82:I88)</f>
        <v>75.400000000000006</v>
      </c>
      <c r="J89" s="19">
        <f t="shared" ref="J89:L89" si="41">SUM(J82:J88)</f>
        <v>504.4</v>
      </c>
      <c r="K89" s="25"/>
      <c r="L89" s="19">
        <f t="shared" si="41"/>
        <v>80.930000000000007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 x14ac:dyDescent="0.3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4.4" x14ac:dyDescent="0.3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4.4" x14ac:dyDescent="0.3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4" x14ac:dyDescent="0.3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4.4" x14ac:dyDescent="0.3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4" x14ac:dyDescent="0.3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2">SUM(G90:G98)</f>
        <v>0</v>
      </c>
      <c r="H99" s="19">
        <f t="shared" ref="H99" si="43">SUM(H90:H98)</f>
        <v>0</v>
      </c>
      <c r="I99" s="19">
        <f t="shared" ref="I99" si="44">SUM(I90:I98)</f>
        <v>0</v>
      </c>
      <c r="J99" s="19">
        <f t="shared" ref="J99:L99" si="45">SUM(J90:J98)</f>
        <v>0</v>
      </c>
      <c r="K99" s="25"/>
      <c r="L99" s="19">
        <f t="shared" si="45"/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53" t="s">
        <v>4</v>
      </c>
      <c r="D100" s="54"/>
      <c r="E100" s="31"/>
      <c r="F100" s="32">
        <f>F89+F99</f>
        <v>600</v>
      </c>
      <c r="G100" s="32">
        <f t="shared" ref="G100" si="46">G89+G99</f>
        <v>25.900000000000002</v>
      </c>
      <c r="H100" s="32">
        <f t="shared" ref="H100" si="47">H89+H99</f>
        <v>9.9999999999999982</v>
      </c>
      <c r="I100" s="32">
        <f t="shared" ref="I100" si="48">I89+I99</f>
        <v>75.400000000000006</v>
      </c>
      <c r="J100" s="32">
        <f t="shared" ref="J100:L100" si="49">J89+J99</f>
        <v>504.4</v>
      </c>
      <c r="K100" s="32"/>
      <c r="L100" s="32">
        <f t="shared" si="49"/>
        <v>80.930000000000007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 t="str">
        <f>[1]завтрак!B53</f>
        <v>Плов из отварной говядины</v>
      </c>
      <c r="F101" s="40">
        <f>[1]завтрак!C53</f>
        <v>200</v>
      </c>
      <c r="G101" s="40">
        <f>[1]завтрак!D53</f>
        <v>15.3</v>
      </c>
      <c r="H101" s="40">
        <f>[1]завтрак!E53</f>
        <v>14.7</v>
      </c>
      <c r="I101" s="40">
        <f>[1]завтрак!F53</f>
        <v>38.6</v>
      </c>
      <c r="J101" s="40">
        <f>[1]завтрак!G53</f>
        <v>348.2</v>
      </c>
      <c r="K101" s="41" t="str">
        <f>[1]завтрак!A53</f>
        <v xml:space="preserve">54-11м </v>
      </c>
      <c r="L101" s="40">
        <v>54.77</v>
      </c>
    </row>
    <row r="102" spans="1:12" ht="14.4" x14ac:dyDescent="0.3">
      <c r="A102" s="23"/>
      <c r="B102" s="15"/>
      <c r="C102" s="11"/>
      <c r="D102" s="6"/>
      <c r="E102" s="42" t="str">
        <f>[1]завтрак!B54</f>
        <v>Салат из белокочанной капусты с морковью1</v>
      </c>
      <c r="F102" s="43">
        <f>[1]завтрак!C54</f>
        <v>60</v>
      </c>
      <c r="G102" s="43">
        <f>[1]завтрак!D54</f>
        <v>1</v>
      </c>
      <c r="H102" s="43">
        <f>[1]завтрак!E54</f>
        <v>6.1</v>
      </c>
      <c r="I102" s="43">
        <f>[1]завтрак!F54</f>
        <v>5.8</v>
      </c>
      <c r="J102" s="43">
        <f>[1]завтрак!G54</f>
        <v>81.5</v>
      </c>
      <c r="K102" s="44" t="str">
        <f>[1]завтрак!A54</f>
        <v>54-8з</v>
      </c>
      <c r="L102" s="43">
        <v>4.42</v>
      </c>
    </row>
    <row r="103" spans="1:12" ht="14.4" x14ac:dyDescent="0.3">
      <c r="A103" s="23"/>
      <c r="B103" s="15"/>
      <c r="C103" s="11"/>
      <c r="D103" s="7" t="s">
        <v>22</v>
      </c>
      <c r="E103" s="42" t="str">
        <f>[1]завтрак!B55</f>
        <v>Чай с сахаром</v>
      </c>
      <c r="F103" s="43">
        <f>[1]завтрак!C55</f>
        <v>200</v>
      </c>
      <c r="G103" s="43">
        <f>[1]завтрак!D55</f>
        <v>0.2</v>
      </c>
      <c r="H103" s="43">
        <f>[1]завтрак!E55</f>
        <v>0</v>
      </c>
      <c r="I103" s="43">
        <f>[1]завтрак!F55</f>
        <v>6.4</v>
      </c>
      <c r="J103" s="43">
        <f>[1]завтрак!G55</f>
        <v>26.8</v>
      </c>
      <c r="K103" s="44" t="str">
        <f>[1]завтрак!A55</f>
        <v>54-2гн</v>
      </c>
      <c r="L103" s="43">
        <v>1.59</v>
      </c>
    </row>
    <row r="104" spans="1:12" ht="14.4" x14ac:dyDescent="0.3">
      <c r="A104" s="23"/>
      <c r="B104" s="15"/>
      <c r="C104" s="11"/>
      <c r="D104" s="7" t="s">
        <v>23</v>
      </c>
      <c r="E104" s="42" t="str">
        <f>[1]завтрак!B56</f>
        <v>Хлеб пшеничный</v>
      </c>
      <c r="F104" s="43">
        <f>[1]завтрак!C56</f>
        <v>45</v>
      </c>
      <c r="G104" s="43">
        <f>[1]завтрак!D56</f>
        <v>3.4</v>
      </c>
      <c r="H104" s="43">
        <f>[1]завтрак!E56</f>
        <v>0.4</v>
      </c>
      <c r="I104" s="43">
        <f>[1]завтрак!F56</f>
        <v>22.1</v>
      </c>
      <c r="J104" s="43">
        <f>[1]завтрак!G56</f>
        <v>105.5</v>
      </c>
      <c r="K104" s="44" t="str">
        <f>[1]завтрак!A56</f>
        <v>Пром.</v>
      </c>
      <c r="L104" s="43">
        <v>2.7</v>
      </c>
    </row>
    <row r="105" spans="1:12" ht="14.4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505</v>
      </c>
      <c r="G108" s="19">
        <f t="shared" ref="G108:J108" si="50">SUM(G101:G107)</f>
        <v>19.899999999999999</v>
      </c>
      <c r="H108" s="19">
        <f t="shared" si="50"/>
        <v>21.199999999999996</v>
      </c>
      <c r="I108" s="19">
        <f t="shared" si="50"/>
        <v>72.900000000000006</v>
      </c>
      <c r="J108" s="19">
        <f t="shared" si="50"/>
        <v>562</v>
      </c>
      <c r="K108" s="25"/>
      <c r="L108" s="19">
        <f t="shared" ref="L108" si="51">SUM(L101:L107)</f>
        <v>63.480000000000011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 x14ac:dyDescent="0.3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4" x14ac:dyDescent="0.3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4" x14ac:dyDescent="0.3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 x14ac:dyDescent="0.3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4" x14ac:dyDescent="0.3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 x14ac:dyDescent="0.3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2">SUM(G109:G117)</f>
        <v>0</v>
      </c>
      <c r="H118" s="19">
        <f t="shared" si="52"/>
        <v>0</v>
      </c>
      <c r="I118" s="19">
        <f t="shared" si="52"/>
        <v>0</v>
      </c>
      <c r="J118" s="19">
        <f t="shared" si="52"/>
        <v>0</v>
      </c>
      <c r="K118" s="25"/>
      <c r="L118" s="19">
        <f t="shared" ref="L118" si="53">SUM(L109:L117)</f>
        <v>0</v>
      </c>
    </row>
    <row r="119" spans="1:12" ht="14.4" x14ac:dyDescent="0.25">
      <c r="A119" s="29">
        <f>A101</f>
        <v>2</v>
      </c>
      <c r="B119" s="30">
        <f>B101</f>
        <v>1</v>
      </c>
      <c r="C119" s="53" t="s">
        <v>4</v>
      </c>
      <c r="D119" s="54"/>
      <c r="E119" s="31"/>
      <c r="F119" s="32">
        <f>F108+F118</f>
        <v>505</v>
      </c>
      <c r="G119" s="32">
        <f t="shared" ref="G119" si="54">G108+G118</f>
        <v>19.899999999999999</v>
      </c>
      <c r="H119" s="32">
        <f t="shared" ref="H119" si="55">H108+H118</f>
        <v>21.199999999999996</v>
      </c>
      <c r="I119" s="32">
        <f t="shared" ref="I119" si="56">I108+I118</f>
        <v>72.900000000000006</v>
      </c>
      <c r="J119" s="32">
        <f t="shared" ref="J119:L119" si="57">J108+J118</f>
        <v>562</v>
      </c>
      <c r="K119" s="32"/>
      <c r="L119" s="32">
        <f t="shared" si="57"/>
        <v>63.480000000000011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">
        <v>67</v>
      </c>
      <c r="F120" s="40">
        <v>200</v>
      </c>
      <c r="G120" s="40">
        <v>5.3</v>
      </c>
      <c r="H120" s="40">
        <v>5.4</v>
      </c>
      <c r="I120" s="40">
        <v>28.7</v>
      </c>
      <c r="J120" s="40">
        <v>184.5</v>
      </c>
      <c r="K120" s="41" t="s">
        <v>68</v>
      </c>
      <c r="L120" s="40">
        <v>17.489999999999998</v>
      </c>
    </row>
    <row r="121" spans="1:12" ht="14.4" x14ac:dyDescent="0.3">
      <c r="A121" s="14"/>
      <c r="B121" s="15"/>
      <c r="C121" s="11"/>
      <c r="D121" s="6"/>
      <c r="E121" s="42" t="s">
        <v>47</v>
      </c>
      <c r="F121" s="43">
        <v>30</v>
      </c>
      <c r="G121" s="43">
        <v>7</v>
      </c>
      <c r="H121" s="43">
        <v>8.9</v>
      </c>
      <c r="I121" s="43">
        <v>0</v>
      </c>
      <c r="J121" s="43">
        <v>107.5</v>
      </c>
      <c r="K121" s="44" t="s">
        <v>39</v>
      </c>
      <c r="L121" s="43">
        <v>22.78</v>
      </c>
    </row>
    <row r="122" spans="1:12" ht="14.4" x14ac:dyDescent="0.3">
      <c r="A122" s="14"/>
      <c r="B122" s="15"/>
      <c r="C122" s="11"/>
      <c r="D122" s="7" t="s">
        <v>22</v>
      </c>
      <c r="E122" s="42" t="s">
        <v>51</v>
      </c>
      <c r="F122" s="43">
        <v>200</v>
      </c>
      <c r="G122" s="43">
        <v>4.7</v>
      </c>
      <c r="H122" s="43">
        <v>3.5</v>
      </c>
      <c r="I122" s="43">
        <v>12.5</v>
      </c>
      <c r="J122" s="43">
        <v>100.4</v>
      </c>
      <c r="K122" s="44" t="s">
        <v>52</v>
      </c>
      <c r="L122" s="43">
        <v>15.68</v>
      </c>
    </row>
    <row r="123" spans="1:12" ht="14.4" x14ac:dyDescent="0.3">
      <c r="A123" s="14"/>
      <c r="B123" s="15"/>
      <c r="C123" s="11"/>
      <c r="D123" s="7" t="s">
        <v>23</v>
      </c>
      <c r="E123" s="42" t="str">
        <f>[1]завтрак!B65</f>
        <v>Хлеб пшеничный</v>
      </c>
      <c r="F123" s="43">
        <f>[1]завтрак!C65</f>
        <v>45</v>
      </c>
      <c r="G123" s="43">
        <f>[1]завтрак!D65</f>
        <v>3.4</v>
      </c>
      <c r="H123" s="43">
        <f>[1]завтрак!E65</f>
        <v>0.4</v>
      </c>
      <c r="I123" s="43">
        <f>[1]завтрак!F65</f>
        <v>22.1</v>
      </c>
      <c r="J123" s="43">
        <f>[1]завтрак!G65</f>
        <v>105.5</v>
      </c>
      <c r="K123" s="44" t="str">
        <f>[1]завтрак!A65</f>
        <v>Пром.</v>
      </c>
      <c r="L123" s="43">
        <v>2.7</v>
      </c>
    </row>
    <row r="124" spans="1:12" ht="14.4" x14ac:dyDescent="0.3">
      <c r="A124" s="14"/>
      <c r="B124" s="15"/>
      <c r="C124" s="11"/>
      <c r="D124" s="7" t="s">
        <v>24</v>
      </c>
      <c r="E124" s="42" t="str">
        <f t="shared" ref="E124:K124" si="58">E86</f>
        <v xml:space="preserve">яблоко </v>
      </c>
      <c r="F124" s="43">
        <f t="shared" si="58"/>
        <v>100</v>
      </c>
      <c r="G124" s="43">
        <f t="shared" si="58"/>
        <v>0.8</v>
      </c>
      <c r="H124" s="43">
        <f t="shared" si="58"/>
        <v>0.2</v>
      </c>
      <c r="I124" s="43">
        <f t="shared" si="58"/>
        <v>7.5</v>
      </c>
      <c r="J124" s="43">
        <f t="shared" si="58"/>
        <v>35</v>
      </c>
      <c r="K124" s="44" t="str">
        <f t="shared" si="58"/>
        <v>Пром.</v>
      </c>
      <c r="L124" s="43">
        <v>13.5</v>
      </c>
    </row>
    <row r="125" spans="1:12" ht="14.4" x14ac:dyDescent="0.3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575</v>
      </c>
      <c r="G127" s="19">
        <f t="shared" ref="G127:J127" si="59">SUM(G120:G126)</f>
        <v>21.2</v>
      </c>
      <c r="H127" s="19">
        <f t="shared" si="59"/>
        <v>18.399999999999999</v>
      </c>
      <c r="I127" s="19">
        <f t="shared" si="59"/>
        <v>70.800000000000011</v>
      </c>
      <c r="J127" s="19">
        <f t="shared" si="59"/>
        <v>532.9</v>
      </c>
      <c r="K127" s="25"/>
      <c r="L127" s="19">
        <f t="shared" ref="L127" si="60">SUM(L120:L126)</f>
        <v>72.150000000000006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 x14ac:dyDescent="0.3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4" x14ac:dyDescent="0.3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4" x14ac:dyDescent="0.3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 x14ac:dyDescent="0.3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4" x14ac:dyDescent="0.3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 x14ac:dyDescent="0.3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1">SUM(G128:G136)</f>
        <v>0</v>
      </c>
      <c r="H137" s="19">
        <f t="shared" si="61"/>
        <v>0</v>
      </c>
      <c r="I137" s="19">
        <f t="shared" si="61"/>
        <v>0</v>
      </c>
      <c r="J137" s="19">
        <f t="shared" si="61"/>
        <v>0</v>
      </c>
      <c r="K137" s="25"/>
      <c r="L137" s="19">
        <f t="shared" ref="L137" si="62">SUM(L128:L136)</f>
        <v>0</v>
      </c>
    </row>
    <row r="138" spans="1:12" ht="14.4" x14ac:dyDescent="0.25">
      <c r="A138" s="33">
        <f>A120</f>
        <v>2</v>
      </c>
      <c r="B138" s="33">
        <f>B120</f>
        <v>2</v>
      </c>
      <c r="C138" s="53" t="s">
        <v>4</v>
      </c>
      <c r="D138" s="54"/>
      <c r="E138" s="31"/>
      <c r="F138" s="32">
        <f>F127+F137</f>
        <v>575</v>
      </c>
      <c r="G138" s="32">
        <f t="shared" ref="G138" si="63">G127+G137</f>
        <v>21.2</v>
      </c>
      <c r="H138" s="32">
        <f t="shared" ref="H138" si="64">H127+H137</f>
        <v>18.399999999999999</v>
      </c>
      <c r="I138" s="32">
        <f t="shared" ref="I138" si="65">I127+I137</f>
        <v>70.800000000000011</v>
      </c>
      <c r="J138" s="32">
        <f t="shared" ref="J138:L138" si="66">J127+J137</f>
        <v>532.9</v>
      </c>
      <c r="K138" s="32"/>
      <c r="L138" s="32">
        <f t="shared" si="66"/>
        <v>72.150000000000006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 t="s">
        <v>69</v>
      </c>
      <c r="F139" s="40">
        <v>200</v>
      </c>
      <c r="G139" s="40">
        <v>5.9</v>
      </c>
      <c r="H139" s="40">
        <v>7</v>
      </c>
      <c r="I139" s="40">
        <v>40.6</v>
      </c>
      <c r="J139" s="40">
        <v>249.5</v>
      </c>
      <c r="K139" s="41" t="s">
        <v>71</v>
      </c>
      <c r="L139" s="40">
        <v>10.06</v>
      </c>
    </row>
    <row r="140" spans="1:12" ht="14.4" x14ac:dyDescent="0.3">
      <c r="A140" s="23"/>
      <c r="B140" s="15"/>
      <c r="C140" s="11"/>
      <c r="D140" s="6"/>
      <c r="E140" s="42" t="s">
        <v>89</v>
      </c>
      <c r="F140" s="43">
        <v>90</v>
      </c>
      <c r="G140" s="43">
        <v>14.3</v>
      </c>
      <c r="H140" s="43">
        <v>3.2</v>
      </c>
      <c r="I140" s="43">
        <v>10</v>
      </c>
      <c r="J140" s="43">
        <v>126.5</v>
      </c>
      <c r="K140" s="44" t="s">
        <v>90</v>
      </c>
      <c r="L140" s="43">
        <v>44.36</v>
      </c>
    </row>
    <row r="141" spans="1:12" ht="14.4" x14ac:dyDescent="0.3">
      <c r="A141" s="23"/>
      <c r="B141" s="15"/>
      <c r="C141" s="11"/>
      <c r="D141" s="7" t="s">
        <v>22</v>
      </c>
      <c r="E141" s="42" t="s">
        <v>70</v>
      </c>
      <c r="F141" s="43">
        <v>200</v>
      </c>
      <c r="G141" s="43">
        <v>0.5</v>
      </c>
      <c r="H141" s="43">
        <v>0</v>
      </c>
      <c r="I141" s="43">
        <v>19.8</v>
      </c>
      <c r="J141" s="43">
        <v>81</v>
      </c>
      <c r="K141" s="44" t="s">
        <v>72</v>
      </c>
      <c r="L141" s="43">
        <v>5.51</v>
      </c>
    </row>
    <row r="142" spans="1:12" ht="15.75" customHeight="1" x14ac:dyDescent="0.3">
      <c r="A142" s="23"/>
      <c r="B142" s="15"/>
      <c r="C142" s="11"/>
      <c r="D142" s="7" t="s">
        <v>23</v>
      </c>
      <c r="E142" s="42" t="str">
        <f>[1]завтрак!B74</f>
        <v>Хлеб пшеничный</v>
      </c>
      <c r="F142" s="43">
        <f>[1]завтрак!C74</f>
        <v>45</v>
      </c>
      <c r="G142" s="43">
        <f>[1]завтрак!D74</f>
        <v>3.4</v>
      </c>
      <c r="H142" s="43">
        <f>[1]завтрак!E74</f>
        <v>0.4</v>
      </c>
      <c r="I142" s="43">
        <f>[1]завтрак!F74</f>
        <v>22.1</v>
      </c>
      <c r="J142" s="43">
        <f>[1]завтрак!G74</f>
        <v>105.5</v>
      </c>
      <c r="K142" s="44" t="str">
        <f>[1]завтрак!A74</f>
        <v>Пром.</v>
      </c>
      <c r="L142" s="43">
        <v>2.7</v>
      </c>
    </row>
    <row r="143" spans="1:12" ht="14.4" x14ac:dyDescent="0.3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/>
      <c r="E144" s="42" t="s">
        <v>73</v>
      </c>
      <c r="F144" s="43">
        <v>60</v>
      </c>
      <c r="G144" s="43">
        <v>0.5</v>
      </c>
      <c r="H144" s="43">
        <v>6.1</v>
      </c>
      <c r="I144" s="43">
        <v>4.3</v>
      </c>
      <c r="J144" s="43">
        <v>74.3</v>
      </c>
      <c r="K144" s="44" t="s">
        <v>74</v>
      </c>
      <c r="L144" s="43">
        <v>6.34</v>
      </c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595</v>
      </c>
      <c r="G146" s="19">
        <f t="shared" ref="G146:J146" si="67">SUM(G139:G145)</f>
        <v>24.6</v>
      </c>
      <c r="H146" s="19">
        <f t="shared" si="67"/>
        <v>16.7</v>
      </c>
      <c r="I146" s="19">
        <f t="shared" si="67"/>
        <v>96.8</v>
      </c>
      <c r="J146" s="19">
        <f t="shared" si="67"/>
        <v>636.79999999999995</v>
      </c>
      <c r="K146" s="25"/>
      <c r="L146" s="19">
        <f t="shared" ref="L146" si="68">SUM(L139:L145)</f>
        <v>68.97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 x14ac:dyDescent="0.3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4" x14ac:dyDescent="0.3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4" x14ac:dyDescent="0.3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 x14ac:dyDescent="0.3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4" x14ac:dyDescent="0.3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 x14ac:dyDescent="0.3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69">SUM(G147:G155)</f>
        <v>0</v>
      </c>
      <c r="H156" s="19">
        <f t="shared" si="69"/>
        <v>0</v>
      </c>
      <c r="I156" s="19">
        <f t="shared" si="69"/>
        <v>0</v>
      </c>
      <c r="J156" s="19">
        <f t="shared" si="69"/>
        <v>0</v>
      </c>
      <c r="K156" s="25"/>
      <c r="L156" s="19">
        <f t="shared" ref="L156" si="70">SUM(L147:L155)</f>
        <v>0</v>
      </c>
    </row>
    <row r="157" spans="1:12" ht="14.4" x14ac:dyDescent="0.25">
      <c r="A157" s="29">
        <f>A139</f>
        <v>2</v>
      </c>
      <c r="B157" s="30">
        <f>B139</f>
        <v>3</v>
      </c>
      <c r="C157" s="53" t="s">
        <v>4</v>
      </c>
      <c r="D157" s="54"/>
      <c r="E157" s="31"/>
      <c r="F157" s="32">
        <f>F146+F156</f>
        <v>595</v>
      </c>
      <c r="G157" s="32">
        <f t="shared" ref="G157" si="71">G146+G156</f>
        <v>24.6</v>
      </c>
      <c r="H157" s="32">
        <f t="shared" ref="H157" si="72">H146+H156</f>
        <v>16.7</v>
      </c>
      <c r="I157" s="32">
        <f t="shared" ref="I157" si="73">I146+I156</f>
        <v>96.8</v>
      </c>
      <c r="J157" s="32">
        <f t="shared" ref="J157:L157" si="74">J146+J156</f>
        <v>636.79999999999995</v>
      </c>
      <c r="K157" s="32"/>
      <c r="L157" s="32">
        <f t="shared" si="74"/>
        <v>68.97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 t="s">
        <v>75</v>
      </c>
      <c r="F158" s="40">
        <v>150</v>
      </c>
      <c r="G158" s="40">
        <v>5.3</v>
      </c>
      <c r="H158" s="40">
        <v>4.9000000000000004</v>
      </c>
      <c r="I158" s="40">
        <v>32.799999999999997</v>
      </c>
      <c r="J158" s="40">
        <v>196.8</v>
      </c>
      <c r="K158" s="41" t="s">
        <v>77</v>
      </c>
      <c r="L158" s="40">
        <v>8.8000000000000007</v>
      </c>
    </row>
    <row r="159" spans="1:12" ht="14.4" x14ac:dyDescent="0.3">
      <c r="A159" s="23"/>
      <c r="B159" s="15"/>
      <c r="C159" s="11"/>
      <c r="D159" s="6"/>
      <c r="E159" s="42" t="s">
        <v>76</v>
      </c>
      <c r="F159" s="43">
        <v>100</v>
      </c>
      <c r="G159" s="43">
        <v>13.9</v>
      </c>
      <c r="H159" s="43">
        <v>7.4</v>
      </c>
      <c r="I159" s="43">
        <v>6.3</v>
      </c>
      <c r="J159" s="43">
        <v>147.30000000000001</v>
      </c>
      <c r="K159" s="44" t="s">
        <v>78</v>
      </c>
      <c r="L159" s="43">
        <v>55</v>
      </c>
    </row>
    <row r="160" spans="1:12" ht="14.4" x14ac:dyDescent="0.3">
      <c r="A160" s="23"/>
      <c r="B160" s="15"/>
      <c r="C160" s="11"/>
      <c r="D160" s="7" t="s">
        <v>22</v>
      </c>
      <c r="E160" s="42" t="s">
        <v>63</v>
      </c>
      <c r="F160" s="43">
        <v>200</v>
      </c>
      <c r="G160" s="43">
        <v>0.2</v>
      </c>
      <c r="H160" s="43">
        <v>0.1</v>
      </c>
      <c r="I160" s="43">
        <v>6.6</v>
      </c>
      <c r="J160" s="43">
        <v>27.9</v>
      </c>
      <c r="K160" s="44" t="s">
        <v>66</v>
      </c>
      <c r="L160" s="43">
        <v>3.16</v>
      </c>
    </row>
    <row r="161" spans="1:12" ht="14.4" x14ac:dyDescent="0.3">
      <c r="A161" s="23"/>
      <c r="B161" s="15"/>
      <c r="C161" s="11"/>
      <c r="D161" s="7" t="s">
        <v>23</v>
      </c>
      <c r="E161" s="42" t="str">
        <f>[1]завтрак!B85</f>
        <v>Хлеб ржаной</v>
      </c>
      <c r="F161" s="43">
        <f>[1]завтрак!C85</f>
        <v>25</v>
      </c>
      <c r="G161" s="43">
        <f>[1]завтрак!D85</f>
        <v>1.7</v>
      </c>
      <c r="H161" s="43">
        <f>[1]завтрак!E85</f>
        <v>0.3</v>
      </c>
      <c r="I161" s="43">
        <f>[1]завтрак!F85</f>
        <v>8.4</v>
      </c>
      <c r="J161" s="43">
        <f>[1]завтрак!G85</f>
        <v>42.7</v>
      </c>
      <c r="K161" s="44" t="str">
        <f>[1]завтрак!A85</f>
        <v>Пром.</v>
      </c>
      <c r="L161" s="43">
        <v>1.5</v>
      </c>
    </row>
    <row r="162" spans="1:12" ht="14.4" x14ac:dyDescent="0.3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/>
      <c r="E163" s="42" t="s">
        <v>54</v>
      </c>
      <c r="F163" s="43">
        <v>60</v>
      </c>
      <c r="G163" s="43">
        <v>0.8</v>
      </c>
      <c r="H163" s="43">
        <v>2</v>
      </c>
      <c r="I163" s="43">
        <v>4.0999999999999996</v>
      </c>
      <c r="J163" s="43">
        <v>37.6</v>
      </c>
      <c r="K163" s="44" t="s">
        <v>79</v>
      </c>
      <c r="L163" s="43">
        <v>6.83</v>
      </c>
    </row>
    <row r="164" spans="1:12" ht="14.4" x14ac:dyDescent="0.3">
      <c r="A164" s="23"/>
      <c r="B164" s="15"/>
      <c r="C164" s="11"/>
      <c r="D164" s="6"/>
      <c r="E164" s="42" t="s">
        <v>86</v>
      </c>
      <c r="F164" s="43">
        <v>30</v>
      </c>
      <c r="G164" s="43">
        <v>2.2999999999999998</v>
      </c>
      <c r="H164" s="43">
        <v>0.2</v>
      </c>
      <c r="I164" s="43">
        <v>14.8</v>
      </c>
      <c r="J164" s="43">
        <v>70.3</v>
      </c>
      <c r="K164" s="44" t="s">
        <v>40</v>
      </c>
      <c r="L164" s="43">
        <v>1.8</v>
      </c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565</v>
      </c>
      <c r="G165" s="19">
        <f t="shared" ref="G165:J165" si="75">SUM(G158:G164)</f>
        <v>24.2</v>
      </c>
      <c r="H165" s="19">
        <f t="shared" si="75"/>
        <v>14.9</v>
      </c>
      <c r="I165" s="19">
        <f t="shared" si="75"/>
        <v>73</v>
      </c>
      <c r="J165" s="19">
        <f t="shared" si="75"/>
        <v>522.6</v>
      </c>
      <c r="K165" s="25"/>
      <c r="L165" s="19">
        <f t="shared" ref="L165" si="76">SUM(L158:L164)</f>
        <v>77.089999999999989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 x14ac:dyDescent="0.3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4" x14ac:dyDescent="0.3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4" x14ac:dyDescent="0.3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 x14ac:dyDescent="0.3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4" x14ac:dyDescent="0.3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 x14ac:dyDescent="0.3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77">SUM(G166:G174)</f>
        <v>0</v>
      </c>
      <c r="H175" s="19">
        <f t="shared" si="77"/>
        <v>0</v>
      </c>
      <c r="I175" s="19">
        <f t="shared" si="77"/>
        <v>0</v>
      </c>
      <c r="J175" s="19">
        <f t="shared" si="77"/>
        <v>0</v>
      </c>
      <c r="K175" s="25"/>
      <c r="L175" s="19">
        <f t="shared" ref="L175" si="78">SUM(L166:L174)</f>
        <v>0</v>
      </c>
    </row>
    <row r="176" spans="1:12" ht="14.4" x14ac:dyDescent="0.25">
      <c r="A176" s="29">
        <f>A158</f>
        <v>2</v>
      </c>
      <c r="B176" s="30">
        <f>B158</f>
        <v>4</v>
      </c>
      <c r="C176" s="53" t="s">
        <v>4</v>
      </c>
      <c r="D176" s="54"/>
      <c r="E176" s="31"/>
      <c r="F176" s="32">
        <f>F165+F175</f>
        <v>565</v>
      </c>
      <c r="G176" s="32">
        <f t="shared" ref="G176" si="79">G165+G175</f>
        <v>24.2</v>
      </c>
      <c r="H176" s="32">
        <f t="shared" ref="H176" si="80">H165+H175</f>
        <v>14.9</v>
      </c>
      <c r="I176" s="32">
        <f t="shared" ref="I176" si="81">I165+I175</f>
        <v>73</v>
      </c>
      <c r="J176" s="32">
        <f t="shared" ref="J176:L176" si="82">J165+J175</f>
        <v>522.6</v>
      </c>
      <c r="K176" s="32"/>
      <c r="L176" s="32">
        <f t="shared" si="82"/>
        <v>77.089999999999989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 t="s">
        <v>80</v>
      </c>
      <c r="F177" s="40">
        <v>200</v>
      </c>
      <c r="G177" s="40">
        <v>20.100000000000001</v>
      </c>
      <c r="H177" s="40">
        <v>18.7</v>
      </c>
      <c r="I177" s="40">
        <v>17.2</v>
      </c>
      <c r="J177" s="40">
        <v>318</v>
      </c>
      <c r="K177" s="41" t="s">
        <v>82</v>
      </c>
      <c r="L177" s="40">
        <v>77.650000000000006</v>
      </c>
    </row>
    <row r="178" spans="1:12" ht="14.4" x14ac:dyDescent="0.3">
      <c r="A178" s="23"/>
      <c r="B178" s="15"/>
      <c r="C178" s="11"/>
      <c r="D178" s="6"/>
      <c r="E178" s="42" t="s">
        <v>84</v>
      </c>
      <c r="F178" s="43">
        <v>60</v>
      </c>
      <c r="G178" s="43">
        <v>1</v>
      </c>
      <c r="H178" s="43">
        <v>6.1</v>
      </c>
      <c r="I178" s="43">
        <v>5.8</v>
      </c>
      <c r="J178" s="43">
        <v>81.5</v>
      </c>
      <c r="K178" s="44" t="s">
        <v>85</v>
      </c>
      <c r="L178" s="43">
        <v>4.42</v>
      </c>
    </row>
    <row r="179" spans="1:12" ht="14.4" x14ac:dyDescent="0.3">
      <c r="A179" s="23"/>
      <c r="B179" s="15"/>
      <c r="C179" s="11"/>
      <c r="D179" s="7" t="s">
        <v>22</v>
      </c>
      <c r="E179" s="42" t="s">
        <v>81</v>
      </c>
      <c r="F179" s="43">
        <v>200</v>
      </c>
      <c r="G179" s="43">
        <v>0.2</v>
      </c>
      <c r="H179" s="43">
        <v>0</v>
      </c>
      <c r="I179" s="43">
        <v>6.4</v>
      </c>
      <c r="J179" s="43">
        <v>26.8</v>
      </c>
      <c r="K179" s="44" t="s">
        <v>83</v>
      </c>
      <c r="L179" s="43">
        <v>1.59</v>
      </c>
    </row>
    <row r="180" spans="1:12" ht="14.4" x14ac:dyDescent="0.3">
      <c r="A180" s="23"/>
      <c r="B180" s="15"/>
      <c r="C180" s="11"/>
      <c r="D180" s="7" t="s">
        <v>23</v>
      </c>
      <c r="E180" s="42" t="s">
        <v>86</v>
      </c>
      <c r="F180" s="43">
        <v>45</v>
      </c>
      <c r="G180" s="43">
        <v>3.4</v>
      </c>
      <c r="H180" s="43">
        <v>0.4</v>
      </c>
      <c r="I180" s="43">
        <v>22.1</v>
      </c>
      <c r="J180" s="43">
        <v>105.5</v>
      </c>
      <c r="K180" s="44" t="s">
        <v>42</v>
      </c>
      <c r="L180" s="43">
        <v>2.7</v>
      </c>
    </row>
    <row r="181" spans="1:12" ht="14.4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505</v>
      </c>
      <c r="G184" s="19">
        <f t="shared" ref="G184:J184" si="83">SUM(G177:G183)</f>
        <v>24.7</v>
      </c>
      <c r="H184" s="19">
        <f t="shared" si="83"/>
        <v>25.199999999999996</v>
      </c>
      <c r="I184" s="19">
        <f t="shared" si="83"/>
        <v>51.5</v>
      </c>
      <c r="J184" s="19">
        <f t="shared" si="83"/>
        <v>531.79999999999995</v>
      </c>
      <c r="K184" s="25"/>
      <c r="L184" s="19">
        <f t="shared" ref="L184" si="84">SUM(L177:L183)</f>
        <v>86.360000000000014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 x14ac:dyDescent="0.3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4" x14ac:dyDescent="0.3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4" x14ac:dyDescent="0.3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 x14ac:dyDescent="0.3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4" x14ac:dyDescent="0.3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 x14ac:dyDescent="0.3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5">SUM(G185:G193)</f>
        <v>0</v>
      </c>
      <c r="H194" s="19">
        <f t="shared" si="85"/>
        <v>0</v>
      </c>
      <c r="I194" s="19">
        <f t="shared" si="85"/>
        <v>0</v>
      </c>
      <c r="J194" s="19">
        <f t="shared" si="85"/>
        <v>0</v>
      </c>
      <c r="K194" s="25"/>
      <c r="L194" s="19">
        <f t="shared" ref="L194" si="86"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53" t="s">
        <v>4</v>
      </c>
      <c r="D195" s="54"/>
      <c r="E195" s="31"/>
      <c r="F195" s="32">
        <f>F184+F194</f>
        <v>505</v>
      </c>
      <c r="G195" s="32">
        <f t="shared" ref="G195" si="87">G184+G194</f>
        <v>24.7</v>
      </c>
      <c r="H195" s="32">
        <f t="shared" ref="H195" si="88">H184+H194</f>
        <v>25.199999999999996</v>
      </c>
      <c r="I195" s="32">
        <f t="shared" ref="I195" si="89">I184+I194</f>
        <v>51.5</v>
      </c>
      <c r="J195" s="32">
        <f t="shared" ref="J195:L195" si="90">J184+J194</f>
        <v>531.79999999999995</v>
      </c>
      <c r="K195" s="32"/>
      <c r="L195" s="32">
        <f t="shared" si="90"/>
        <v>86.360000000000014</v>
      </c>
    </row>
    <row r="196" spans="1:12" x14ac:dyDescent="0.25">
      <c r="A196" s="27"/>
      <c r="B196" s="28"/>
      <c r="C196" s="55" t="s">
        <v>5</v>
      </c>
      <c r="D196" s="55"/>
      <c r="E196" s="55"/>
      <c r="F196" s="34">
        <f>(F24+F43+F62+F81+F100+F119+F138+F157+F176+F195)/(IF(F24=0,0,1)+IF(F43=0,0,1)+IF(F62=0,0,1)+IF(F81=0,0,1)+IF(F100=0,0,1)+IF(F119=0,0,1)+IF(F138=0,0,1)+IF(F157=0,0,1)+IF(F176=0,0,1)+IF(F195=0,0,1))</f>
        <v>551</v>
      </c>
      <c r="G196" s="34">
        <f t="shared" ref="G196:J196" si="91">(G24+G43+G62+G81+G100+G119+G138+G157+G176+G195)/(IF(G24=0,0,1)+IF(G43=0,0,1)+IF(G62=0,0,1)+IF(G81=0,0,1)+IF(G100=0,0,1)+IF(G119=0,0,1)+IF(G138=0,0,1)+IF(G157=0,0,1)+IF(G176=0,0,1)+IF(G195=0,0,1))</f>
        <v>26.339999999999996</v>
      </c>
      <c r="H196" s="34">
        <f t="shared" si="91"/>
        <v>18.029999999999998</v>
      </c>
      <c r="I196" s="34">
        <f t="shared" si="91"/>
        <v>77.359999999999985</v>
      </c>
      <c r="J196" s="34">
        <f t="shared" si="91"/>
        <v>555.18000000000006</v>
      </c>
      <c r="K196" s="34"/>
      <c r="L196" s="34">
        <f t="shared" ref="L196" si="92">(L24+L43+L62+L81+L100+L119+L138+L157+L176+L195)/(IF(L24=0,0,1)+IF(L43=0,0,1)+IF(L62=0,0,1)+IF(L81=0,0,1)+IF(L100=0,0,1)+IF(L119=0,0,1)+IF(L138=0,0,1)+IF(L157=0,0,1)+IF(L176=0,0,1)+IF(L195=0,0,1))</f>
        <v>75.101000000000013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2024-12-23T04:50:21Z</cp:lastPrinted>
  <dcterms:created xsi:type="dcterms:W3CDTF">2022-05-16T14:23:56Z</dcterms:created>
  <dcterms:modified xsi:type="dcterms:W3CDTF">2025-01-10T04:28:38Z</dcterms:modified>
</cp:coreProperties>
</file>